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bf9d29b3f60239/SW/CARICAMENTO PALEO/12-DICEMBRE/17-12-2020/2.48/"/>
    </mc:Choice>
  </mc:AlternateContent>
  <xr:revisionPtr revIDLastSave="61" documentId="11_3F9170C8753BC8994220F7F0CDB557752BF92398" xr6:coauthVersionLast="46" xr6:coauthVersionMax="46" xr10:uidLastSave="{F5C397F6-A1CC-9A4B-B92A-E51B50CD9335}"/>
  <bookViews>
    <workbookView xWindow="0" yWindow="500" windowWidth="14400" windowHeight="162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23" i="1" l="1"/>
  <c r="N23" i="1"/>
  <c r="O23" i="1"/>
  <c r="P23" i="1"/>
  <c r="Q23" i="1"/>
  <c r="R23" i="1"/>
  <c r="S23" i="1"/>
  <c r="T23" i="1"/>
  <c r="L23" i="1"/>
  <c r="J23" i="1"/>
  <c r="K23" i="1"/>
  <c r="I23" i="1"/>
  <c r="Q14" i="1"/>
  <c r="R14" i="1"/>
  <c r="Q18" i="1"/>
  <c r="Q22" i="1"/>
  <c r="R22" i="1"/>
  <c r="O11" i="1"/>
  <c r="M14" i="1"/>
  <c r="N14" i="1"/>
  <c r="M18" i="1"/>
  <c r="N18" i="1"/>
  <c r="M22" i="1"/>
  <c r="P11" i="1"/>
  <c r="M11" i="1" s="1"/>
  <c r="P12" i="1"/>
  <c r="M12" i="1" s="1"/>
  <c r="P13" i="1"/>
  <c r="N13" i="1" s="1"/>
  <c r="P14" i="1"/>
  <c r="O14" i="1" s="1"/>
  <c r="P15" i="1"/>
  <c r="M15" i="1" s="1"/>
  <c r="P16" i="1"/>
  <c r="O16" i="1" s="1"/>
  <c r="P17" i="1"/>
  <c r="M17" i="1" s="1"/>
  <c r="P18" i="1"/>
  <c r="O18" i="1" s="1"/>
  <c r="P19" i="1"/>
  <c r="M19" i="1" s="1"/>
  <c r="P20" i="1"/>
  <c r="O20" i="1" s="1"/>
  <c r="P21" i="1"/>
  <c r="N21" i="1" s="1"/>
  <c r="P22" i="1"/>
  <c r="O22" i="1" s="1"/>
  <c r="T11" i="1"/>
  <c r="Q11" i="1" s="1"/>
  <c r="T12" i="1"/>
  <c r="Q12" i="1" s="1"/>
  <c r="T13" i="1"/>
  <c r="R13" i="1" s="1"/>
  <c r="T14" i="1"/>
  <c r="S14" i="1" s="1"/>
  <c r="T15" i="1"/>
  <c r="Q15" i="1" s="1"/>
  <c r="T16" i="1"/>
  <c r="S16" i="1" s="1"/>
  <c r="T17" i="1"/>
  <c r="Q17" i="1" s="1"/>
  <c r="T18" i="1"/>
  <c r="S18" i="1" s="1"/>
  <c r="T19" i="1"/>
  <c r="Q19" i="1" s="1"/>
  <c r="T20" i="1"/>
  <c r="Q20" i="1" s="1"/>
  <c r="T21" i="1"/>
  <c r="Q21" i="1" s="1"/>
  <c r="T22" i="1"/>
  <c r="S22" i="1" s="1"/>
  <c r="M13" i="1" l="1"/>
  <c r="S17" i="1"/>
  <c r="R12" i="1"/>
  <c r="Q13" i="1"/>
  <c r="O12" i="1"/>
  <c r="S12" i="1"/>
  <c r="O13" i="1"/>
  <c r="N12" i="1"/>
  <c r="R17" i="1"/>
  <c r="S13" i="1"/>
  <c r="N22" i="1"/>
  <c r="O17" i="1"/>
  <c r="R18" i="1"/>
  <c r="O21" i="1"/>
  <c r="N17" i="1"/>
  <c r="M21" i="1"/>
  <c r="S20" i="1"/>
  <c r="N16" i="1"/>
  <c r="M16" i="1"/>
  <c r="Q16" i="1"/>
  <c r="S11" i="1"/>
  <c r="N20" i="1"/>
  <c r="R20" i="1"/>
  <c r="M20" i="1"/>
  <c r="O19" i="1"/>
  <c r="O15" i="1"/>
  <c r="S15" i="1"/>
  <c r="N19" i="1"/>
  <c r="N15" i="1"/>
  <c r="N11" i="1"/>
  <c r="R19" i="1"/>
  <c r="R15" i="1"/>
  <c r="R11" i="1"/>
  <c r="R16" i="1"/>
  <c r="S19" i="1"/>
  <c r="S21" i="1"/>
  <c r="R21" i="1"/>
  <c r="L8" i="1"/>
  <c r="L6" i="1" l="1"/>
  <c r="L7" i="1"/>
  <c r="L9" i="1"/>
</calcChain>
</file>

<file path=xl/sharedStrings.xml><?xml version="1.0" encoding="utf-8"?>
<sst xmlns="http://schemas.openxmlformats.org/spreadsheetml/2006/main" count="112" uniqueCount="103">
  <si>
    <t>CONTRIBUTO CONCESSO - quote e annualità</t>
  </si>
  <si>
    <t>Punteggio</t>
  </si>
  <si>
    <t xml:space="preserve">Codice Pratica </t>
  </si>
  <si>
    <t>ID: istruttoria</t>
  </si>
  <si>
    <t>Beneficiario</t>
  </si>
  <si>
    <t>Sede legale</t>
  </si>
  <si>
    <t>P.IVA C.F.</t>
  </si>
  <si>
    <t>Spesa
richiesta</t>
  </si>
  <si>
    <t>Spesa
ammessa</t>
  </si>
  <si>
    <t>Contributo concedibile</t>
  </si>
  <si>
    <t>Contributo concesso</t>
  </si>
  <si>
    <t>Annualità 2020</t>
  </si>
  <si>
    <t>Annualità 2021</t>
  </si>
  <si>
    <t>Quota UE cap. 2160320022</t>
  </si>
  <si>
    <t>Quota Stato cap. 2160320021</t>
  </si>
  <si>
    <t>Quota Regione cap. 2160320016</t>
  </si>
  <si>
    <t>Totale annualità 2020</t>
  </si>
  <si>
    <t>Totale annualità 2021</t>
  </si>
  <si>
    <t>2.48-2019-04-MA</t>
  </si>
  <si>
    <t>Mitilmarche Soc. Coop. Arl</t>
  </si>
  <si>
    <t>Via P.Micca n. 15/a - 71010 Cagnano Varano (FG)</t>
  </si>
  <si>
    <t>04018780710</t>
  </si>
  <si>
    <t>2.48-2019-03-MA</t>
  </si>
  <si>
    <t>A.T.I. Tanto Sole</t>
  </si>
  <si>
    <t>Via Lorenzoni n. 100 – Macerata (MC) – CAP 62100</t>
  </si>
  <si>
    <t>01942930437</t>
  </si>
  <si>
    <t>2.48-2019-05-MA</t>
  </si>
  <si>
    <t>Mitil San Giorgio Società Agricola Srl</t>
  </si>
  <si>
    <t>Via Cassiopea snc - 71010 Cagnano Varano (FG)</t>
  </si>
  <si>
    <t>04254800719</t>
  </si>
  <si>
    <t>2.48-2019-14-MA</t>
  </si>
  <si>
    <t>SOCIETA' AGRICOLA TROTICOLTURA CHERUBINI SNC DI CHERUBINI STEFANO E LORENZO &amp; C.</t>
  </si>
  <si>
    <t>Località Valle Castelsantangelo sul Nera - Visso (MC) 62039</t>
  </si>
  <si>
    <t>01174760437</t>
  </si>
  <si>
    <t>2.48-2019-12-MA</t>
  </si>
  <si>
    <t>SOLOMAR SRLU</t>
  </si>
  <si>
    <t>Via della Darsena SNC - Senigallia (AN) 60019</t>
  </si>
  <si>
    <t>02440080428</t>
  </si>
  <si>
    <t>2.48-2019-07-MA</t>
  </si>
  <si>
    <t>TROTICOLTURA EREDI CHERUBINI DI BIAGGI GIUSEPPE</t>
  </si>
  <si>
    <t>L.go Gregorio XII, 13 - 62039 Visso (MC)</t>
  </si>
  <si>
    <t>01275780433 - BGGGPP68L07B474L</t>
  </si>
  <si>
    <t>2.48-2019-08-MA</t>
  </si>
  <si>
    <t>2.48-2019-18-MA</t>
  </si>
  <si>
    <t>F.D.P. CONERO AZZURRO SAS Società Agricola di Ferrini Francesco</t>
  </si>
  <si>
    <t>Via Brodolini 41 - 62017 Porto Recanati (MC)</t>
  </si>
  <si>
    <t>01885540433</t>
  </si>
  <si>
    <t>2.48-2019-02-MA</t>
  </si>
  <si>
    <t>BIVI SRL</t>
  </si>
  <si>
    <t>Via Monterotondo 16/A - 62012 Civitanova Marche (MC)</t>
  </si>
  <si>
    <t>01795910437</t>
  </si>
  <si>
    <t>2.48-2019-06-MA</t>
    <phoneticPr fontId="0" type="noConversion"/>
  </si>
  <si>
    <t>Mitilpesca Società Cooperativa</t>
  </si>
  <si>
    <t>Viale Colombo, 98 - 63074 San Benedetto del Tronto (AP)</t>
    <phoneticPr fontId="0" type="noConversion"/>
  </si>
  <si>
    <t>01044970448</t>
  </si>
  <si>
    <t>2.48-2019-01-MA</t>
  </si>
  <si>
    <t>CO.P.A.C. COOPERATIVA PESCATORI ALLEVATORI CIVITANOVESE SOCIETA' COOPERATIVA</t>
  </si>
  <si>
    <t>Via Del Remo 3 - 62012 Civitanova Marche (MC)</t>
  </si>
  <si>
    <t>01491380430</t>
  </si>
  <si>
    <t>2.48-2019-11-MA</t>
  </si>
  <si>
    <t>SENA GALLICA SOC. COOP.</t>
  </si>
  <si>
    <t>Viale Bonopera 47/49 Senigallia - 60019</t>
  </si>
  <si>
    <t>01511400424</t>
  </si>
  <si>
    <t>2.48-2019-16-MA</t>
  </si>
  <si>
    <t>Mitil San Bartolo S.R.L. Società Agricola</t>
  </si>
  <si>
    <t>Via E. Toti - 47841 Cattolica (RN)</t>
  </si>
  <si>
    <t>04393110400</t>
  </si>
  <si>
    <t>2.48-2019-09-MA</t>
  </si>
  <si>
    <t>CIVITACOZZA - SOC. COOP</t>
  </si>
  <si>
    <t>Via F.lli Leurini n. 1, Rimini (RN) 47921</t>
  </si>
  <si>
    <t>01569480435</t>
  </si>
  <si>
    <t>2.48-2019-16bis-MA</t>
  </si>
  <si>
    <t>2.48-2019-15-MA</t>
  </si>
  <si>
    <t>Molini e Pastifici 1875 Soc. Agricola a.r.l.</t>
  </si>
  <si>
    <t>Via Ancona 3, 63085 Maltignano (AP)</t>
  </si>
  <si>
    <t>02196210443</t>
  </si>
  <si>
    <t>2.48-2019-13-MA</t>
  </si>
  <si>
    <t>Vi.L.MAR Società Agricola</t>
  </si>
  <si>
    <t>Via E. Toti 2 - 47841 Cattolica (RN)</t>
  </si>
  <si>
    <t>04163800404</t>
  </si>
  <si>
    <t>2.48-2019-17-MA</t>
  </si>
  <si>
    <t>Castelluccia Michele &amp; Soci Società Agricola</t>
  </si>
  <si>
    <t>Viale Mondovì 39 - 47838 Riccione (RN)</t>
  </si>
  <si>
    <t>03717760403</t>
  </si>
  <si>
    <t>21551571/16-12-2020</t>
  </si>
  <si>
    <t>21547445/15-12-2020</t>
  </si>
  <si>
    <t>21544640/15-12-2020</t>
  </si>
  <si>
    <t>21544782/15-12-2020</t>
  </si>
  <si>
    <t>21544512/15-12-2020</t>
  </si>
  <si>
    <t>21544690/15-12-2020</t>
  </si>
  <si>
    <t>21544569/15-12-2020</t>
  </si>
  <si>
    <t>21542970/15-12-2020</t>
  </si>
  <si>
    <t>21544377/15-12-2020</t>
  </si>
  <si>
    <t>21544140/15-12-2020</t>
  </si>
  <si>
    <t>21544832/15-12-2020</t>
  </si>
  <si>
    <t>21544467/15-12-2020</t>
  </si>
  <si>
    <t>21544440/15-12-2020</t>
  </si>
  <si>
    <t>21544601/15-12-2020</t>
  </si>
  <si>
    <t>21544624/15-12-2020</t>
  </si>
  <si>
    <t>21547316/15-12-2020</t>
  </si>
  <si>
    <t>21544340/15-12-2020</t>
  </si>
  <si>
    <t>21547225/15-12-2020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</si>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</sst>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4" fontId="4" fillId="0" borderId="4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4" fillId="0" borderId="10" xfId="0" quotePrefix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0" xfId="0" quotePrefix="1" applyFont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4" fontId="4" fillId="0" borderId="10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5" fillId="0" borderId="10" xfId="1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44" fontId="6" fillId="0" borderId="10" xfId="1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vertical="top" wrapText="1"/>
    </xf>
    <xf numFmtId="44" fontId="1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3"/>
  <sheetViews>
    <sheetView tabSelected="1" topLeftCell="G1" workbookViewId="0">
      <selection activeCell="L6" sqref="L6:L10"/>
    </sheetView>
  </sheetViews>
  <sheetFormatPr baseColWidth="10" defaultColWidth="11" defaultRowHeight="16" x14ac:dyDescent="0.2"/>
  <cols>
    <col min="2" max="2" width="2.83203125" customWidth="1"/>
    <col min="3" max="3" width="10.83203125" style="4"/>
    <col min="4" max="4" width="15.1640625" bestFit="1" customWidth="1"/>
    <col min="5" max="5" width="19.1640625" customWidth="1"/>
    <col min="6" max="6" width="63.6640625" bestFit="1" customWidth="1"/>
    <col min="7" max="7" width="45.1640625" customWidth="1"/>
    <col min="8" max="8" width="26.1640625" bestFit="1" customWidth="1"/>
    <col min="9" max="20" width="14.33203125" customWidth="1"/>
  </cols>
  <sheetData>
    <row r="2" spans="2:20" x14ac:dyDescent="0.2">
      <c r="C2" s="3"/>
      <c r="D2" s="1"/>
      <c r="E2" s="1"/>
      <c r="F2" s="1"/>
      <c r="G2" s="1"/>
      <c r="H2" s="1"/>
      <c r="I2" s="1"/>
      <c r="J2" s="1"/>
      <c r="K2" s="1"/>
      <c r="L2" s="1"/>
      <c r="M2" s="47" t="s">
        <v>0</v>
      </c>
      <c r="N2" s="47"/>
      <c r="O2" s="47"/>
      <c r="P2" s="47"/>
      <c r="Q2" s="47"/>
      <c r="R2" s="47"/>
      <c r="S2" s="47"/>
      <c r="T2" s="47"/>
    </row>
    <row r="3" spans="2:20" x14ac:dyDescent="0.2">
      <c r="C3" s="38" t="s">
        <v>1</v>
      </c>
      <c r="D3" s="35" t="s">
        <v>2</v>
      </c>
      <c r="E3" s="39" t="s">
        <v>3</v>
      </c>
      <c r="F3" s="40" t="s">
        <v>4</v>
      </c>
      <c r="G3" s="38" t="s">
        <v>5</v>
      </c>
      <c r="H3" s="35" t="s">
        <v>6</v>
      </c>
      <c r="I3" s="36" t="s">
        <v>7</v>
      </c>
      <c r="J3" s="37" t="s">
        <v>8</v>
      </c>
      <c r="K3" s="41" t="s">
        <v>9</v>
      </c>
      <c r="L3" s="42" t="s">
        <v>10</v>
      </c>
      <c r="M3" s="44" t="s">
        <v>11</v>
      </c>
      <c r="N3" s="44"/>
      <c r="O3" s="44"/>
      <c r="P3" s="44"/>
      <c r="Q3" s="45" t="s">
        <v>12</v>
      </c>
      <c r="R3" s="46"/>
      <c r="S3" s="46"/>
      <c r="T3" s="46"/>
    </row>
    <row r="4" spans="2:20" ht="30" x14ac:dyDescent="0.2">
      <c r="C4" s="38"/>
      <c r="D4" s="35"/>
      <c r="E4" s="39"/>
      <c r="F4" s="40"/>
      <c r="G4" s="38"/>
      <c r="H4" s="35"/>
      <c r="I4" s="36"/>
      <c r="J4" s="37"/>
      <c r="K4" s="41"/>
      <c r="L4" s="43"/>
      <c r="M4" s="2" t="s">
        <v>13</v>
      </c>
      <c r="N4" s="7" t="s">
        <v>14</v>
      </c>
      <c r="O4" s="7" t="s">
        <v>15</v>
      </c>
      <c r="P4" s="7" t="s">
        <v>16</v>
      </c>
      <c r="Q4" s="2" t="s">
        <v>13</v>
      </c>
      <c r="R4" s="7" t="s">
        <v>14</v>
      </c>
      <c r="S4" s="7" t="s">
        <v>15</v>
      </c>
      <c r="T4" s="7" t="s">
        <v>17</v>
      </c>
    </row>
    <row r="5" spans="2:20" ht="17" customHeight="1" x14ac:dyDescent="0.2">
      <c r="B5">
        <v>1</v>
      </c>
      <c r="C5" s="8">
        <v>4.95</v>
      </c>
      <c r="D5" s="9" t="s">
        <v>18</v>
      </c>
      <c r="E5" s="10" t="s">
        <v>101</v>
      </c>
      <c r="F5" s="11" t="s">
        <v>19</v>
      </c>
      <c r="G5" s="12" t="s">
        <v>20</v>
      </c>
      <c r="H5" s="13" t="s">
        <v>21</v>
      </c>
      <c r="I5" s="29">
        <v>1055252</v>
      </c>
      <c r="J5" s="30">
        <v>1055252</v>
      </c>
      <c r="K5" s="5">
        <v>527626</v>
      </c>
      <c r="L5" s="5">
        <f>K5</f>
        <v>527626</v>
      </c>
      <c r="M5" s="27">
        <v>105525.2</v>
      </c>
      <c r="N5" s="5">
        <v>73867.64</v>
      </c>
      <c r="O5" s="5">
        <v>31657.56</v>
      </c>
      <c r="P5" s="5">
        <v>211050.4</v>
      </c>
      <c r="Q5" s="27">
        <v>158287.79999999999</v>
      </c>
      <c r="R5" s="5">
        <v>110801.46</v>
      </c>
      <c r="S5" s="5">
        <v>47486.34</v>
      </c>
      <c r="T5" s="5">
        <v>316575.59999999998</v>
      </c>
    </row>
    <row r="6" spans="2:20" ht="17" customHeight="1" x14ac:dyDescent="0.2">
      <c r="B6">
        <v>2</v>
      </c>
      <c r="C6" s="14">
        <v>4.71</v>
      </c>
      <c r="D6" s="9" t="s">
        <v>22</v>
      </c>
      <c r="E6" s="10" t="s">
        <v>100</v>
      </c>
      <c r="F6" s="11" t="s">
        <v>23</v>
      </c>
      <c r="G6" s="12" t="s">
        <v>24</v>
      </c>
      <c r="H6" s="15" t="s">
        <v>25</v>
      </c>
      <c r="I6" s="29">
        <v>286632.43</v>
      </c>
      <c r="J6" s="30">
        <v>217416.84</v>
      </c>
      <c r="K6" s="5">
        <v>108708.42</v>
      </c>
      <c r="L6" s="5">
        <f t="shared" ref="L6:L9" si="0">K6</f>
        <v>108708.42</v>
      </c>
      <c r="M6" s="27">
        <v>21741.68</v>
      </c>
      <c r="N6" s="5">
        <v>15219.18</v>
      </c>
      <c r="O6" s="5">
        <v>6522.51</v>
      </c>
      <c r="P6" s="5">
        <v>43483.37</v>
      </c>
      <c r="Q6" s="27">
        <v>32612.52</v>
      </c>
      <c r="R6" s="5">
        <v>22828.77</v>
      </c>
      <c r="S6" s="5">
        <v>9783.76</v>
      </c>
      <c r="T6" s="5">
        <v>65225.05</v>
      </c>
    </row>
    <row r="7" spans="2:20" ht="17" customHeight="1" x14ac:dyDescent="0.2">
      <c r="B7">
        <v>3</v>
      </c>
      <c r="C7" s="8">
        <v>3.6</v>
      </c>
      <c r="D7" s="9" t="s">
        <v>26</v>
      </c>
      <c r="E7" s="10" t="s">
        <v>99</v>
      </c>
      <c r="F7" s="11" t="s">
        <v>27</v>
      </c>
      <c r="G7" s="12" t="s">
        <v>28</v>
      </c>
      <c r="H7" s="13" t="s">
        <v>29</v>
      </c>
      <c r="I7" s="31">
        <v>733843.99</v>
      </c>
      <c r="J7" s="32">
        <v>733843.99</v>
      </c>
      <c r="K7" s="5">
        <v>366922</v>
      </c>
      <c r="L7" s="5">
        <f t="shared" si="0"/>
        <v>366922</v>
      </c>
      <c r="M7" s="27">
        <v>73384.399999999994</v>
      </c>
      <c r="N7" s="5">
        <v>51369.08</v>
      </c>
      <c r="O7" s="5">
        <v>22015.32</v>
      </c>
      <c r="P7" s="5">
        <v>146768.79999999999</v>
      </c>
      <c r="Q7" s="27">
        <v>110076.6</v>
      </c>
      <c r="R7" s="5">
        <v>77053.62</v>
      </c>
      <c r="S7" s="5">
        <v>33022.980000000003</v>
      </c>
      <c r="T7" s="5">
        <v>220153.2</v>
      </c>
    </row>
    <row r="8" spans="2:20" ht="17" customHeight="1" x14ac:dyDescent="0.2">
      <c r="B8">
        <v>4</v>
      </c>
      <c r="C8" s="8">
        <v>3.57</v>
      </c>
      <c r="D8" s="9" t="s">
        <v>30</v>
      </c>
      <c r="E8" s="10" t="s">
        <v>98</v>
      </c>
      <c r="F8" s="11" t="s">
        <v>31</v>
      </c>
      <c r="G8" s="12" t="s">
        <v>32</v>
      </c>
      <c r="H8" s="15" t="s">
        <v>33</v>
      </c>
      <c r="I8" s="29">
        <v>69468.13</v>
      </c>
      <c r="J8" s="30">
        <v>69468.13</v>
      </c>
      <c r="K8" s="5">
        <v>34734.06</v>
      </c>
      <c r="L8" s="5">
        <f t="shared" si="0"/>
        <v>34734.06</v>
      </c>
      <c r="M8" s="27">
        <v>6946.82</v>
      </c>
      <c r="N8" s="5">
        <v>4862.76</v>
      </c>
      <c r="O8" s="5">
        <v>2084.04</v>
      </c>
      <c r="P8" s="5">
        <v>13893.62</v>
      </c>
      <c r="Q8" s="27">
        <v>10420.219999999999</v>
      </c>
      <c r="R8" s="5">
        <v>7294.15</v>
      </c>
      <c r="S8" s="5">
        <v>3126.07</v>
      </c>
      <c r="T8" s="5">
        <v>20840.439999999999</v>
      </c>
    </row>
    <row r="9" spans="2:20" ht="17" customHeight="1" x14ac:dyDescent="0.2">
      <c r="B9">
        <v>5</v>
      </c>
      <c r="C9" s="8">
        <v>3.3158149283397869</v>
      </c>
      <c r="D9" s="9" t="s">
        <v>34</v>
      </c>
      <c r="E9" s="10" t="s">
        <v>97</v>
      </c>
      <c r="F9" s="11" t="s">
        <v>35</v>
      </c>
      <c r="G9" s="12" t="s">
        <v>36</v>
      </c>
      <c r="H9" s="15" t="s">
        <v>37</v>
      </c>
      <c r="I9" s="29">
        <v>173900</v>
      </c>
      <c r="J9" s="32">
        <v>171122.08</v>
      </c>
      <c r="K9" s="5">
        <v>85561.04</v>
      </c>
      <c r="L9" s="5">
        <f t="shared" si="0"/>
        <v>85561.04</v>
      </c>
      <c r="M9" s="27">
        <v>17112.21</v>
      </c>
      <c r="N9" s="5">
        <v>11978.55</v>
      </c>
      <c r="O9" s="5">
        <v>5133.66</v>
      </c>
      <c r="P9" s="5">
        <v>34224.42</v>
      </c>
      <c r="Q9" s="27">
        <v>25668.31</v>
      </c>
      <c r="R9" s="5">
        <v>17967.82</v>
      </c>
      <c r="S9" s="5">
        <v>7700.49</v>
      </c>
      <c r="T9" s="5">
        <v>51336.62</v>
      </c>
    </row>
    <row r="10" spans="2:20" ht="17" customHeight="1" x14ac:dyDescent="0.2">
      <c r="B10">
        <v>6</v>
      </c>
      <c r="C10" s="8">
        <v>3</v>
      </c>
      <c r="D10" s="9" t="s">
        <v>38</v>
      </c>
      <c r="E10" s="10" t="s">
        <v>96</v>
      </c>
      <c r="F10" s="11" t="s">
        <v>39</v>
      </c>
      <c r="G10" s="12" t="s">
        <v>40</v>
      </c>
      <c r="H10" s="15" t="s">
        <v>41</v>
      </c>
      <c r="I10" s="29">
        <v>339245.89</v>
      </c>
      <c r="J10" s="30">
        <v>337881.38</v>
      </c>
      <c r="K10" s="5">
        <v>168940.69</v>
      </c>
      <c r="L10" s="5">
        <v>126448.48</v>
      </c>
      <c r="M10" s="27">
        <v>25289.69</v>
      </c>
      <c r="N10" s="5">
        <v>17702.79</v>
      </c>
      <c r="O10" s="5">
        <v>7586.91</v>
      </c>
      <c r="P10" s="5">
        <v>50579.39</v>
      </c>
      <c r="Q10" s="27">
        <v>37934.550000000003</v>
      </c>
      <c r="R10" s="5">
        <v>26554.18</v>
      </c>
      <c r="S10" s="5">
        <v>11380.36</v>
      </c>
      <c r="T10" s="5">
        <v>75869.09</v>
      </c>
    </row>
    <row r="11" spans="2:20" ht="17" customHeight="1" x14ac:dyDescent="0.2">
      <c r="B11">
        <v>7</v>
      </c>
      <c r="C11" s="8">
        <v>3</v>
      </c>
      <c r="D11" s="9" t="s">
        <v>42</v>
      </c>
      <c r="E11" s="10" t="s">
        <v>95</v>
      </c>
      <c r="F11" s="11" t="s">
        <v>39</v>
      </c>
      <c r="G11" s="12" t="s">
        <v>40</v>
      </c>
      <c r="H11" s="15" t="s">
        <v>41</v>
      </c>
      <c r="I11" s="29">
        <v>150991.85999999999</v>
      </c>
      <c r="J11" s="30">
        <v>148735</v>
      </c>
      <c r="K11" s="5">
        <v>74367.5</v>
      </c>
      <c r="L11" s="5">
        <v>0</v>
      </c>
      <c r="M11" s="27">
        <f t="shared" ref="M11:M22" si="1">ROUND(P11*50%,2)</f>
        <v>0</v>
      </c>
      <c r="N11" s="5">
        <f t="shared" ref="N11:N22" si="2">ROUND(P11*35%,2)</f>
        <v>0</v>
      </c>
      <c r="O11" s="5">
        <f t="shared" ref="O11:O22" si="3">ROUND(P11*15%,2)</f>
        <v>0</v>
      </c>
      <c r="P11" s="5">
        <f t="shared" ref="P11:P22" si="4">ROUND(L11*40%,2)</f>
        <v>0</v>
      </c>
      <c r="Q11" s="27">
        <f t="shared" ref="Q11:Q22" si="5">ROUND(T11*50%,2)</f>
        <v>0</v>
      </c>
      <c r="R11" s="5">
        <f t="shared" ref="R11:R22" si="6">ROUND(T11*35%,2)</f>
        <v>0</v>
      </c>
      <c r="S11" s="5">
        <f t="shared" ref="S11:S22" si="7">ROUND(T11*15%,2)</f>
        <v>0</v>
      </c>
      <c r="T11" s="5">
        <f t="shared" ref="T11:T22" si="8">ROUND(L11*60%,2)</f>
        <v>0</v>
      </c>
    </row>
    <row r="12" spans="2:20" ht="17" customHeight="1" x14ac:dyDescent="0.2">
      <c r="B12">
        <v>8</v>
      </c>
      <c r="C12" s="8">
        <v>2.8</v>
      </c>
      <c r="D12" s="9" t="s">
        <v>43</v>
      </c>
      <c r="E12" s="10" t="s">
        <v>94</v>
      </c>
      <c r="F12" s="11" t="s">
        <v>44</v>
      </c>
      <c r="G12" s="12" t="s">
        <v>45</v>
      </c>
      <c r="H12" s="15" t="s">
        <v>46</v>
      </c>
      <c r="I12" s="29">
        <v>36654.35</v>
      </c>
      <c r="J12" s="30">
        <v>36159.35</v>
      </c>
      <c r="K12" s="5">
        <v>18079.68</v>
      </c>
      <c r="L12" s="5">
        <v>0</v>
      </c>
      <c r="M12" s="27">
        <f t="shared" si="1"/>
        <v>0</v>
      </c>
      <c r="N12" s="5">
        <f t="shared" si="2"/>
        <v>0</v>
      </c>
      <c r="O12" s="5">
        <f t="shared" si="3"/>
        <v>0</v>
      </c>
      <c r="P12" s="5">
        <f t="shared" si="4"/>
        <v>0</v>
      </c>
      <c r="Q12" s="27">
        <f t="shared" si="5"/>
        <v>0</v>
      </c>
      <c r="R12" s="5">
        <f t="shared" si="6"/>
        <v>0</v>
      </c>
      <c r="S12" s="5">
        <f t="shared" si="7"/>
        <v>0</v>
      </c>
      <c r="T12" s="5">
        <f t="shared" si="8"/>
        <v>0</v>
      </c>
    </row>
    <row r="13" spans="2:20" ht="17" customHeight="1" x14ac:dyDescent="0.2">
      <c r="B13">
        <v>9</v>
      </c>
      <c r="C13" s="8">
        <v>2.7970000000000002</v>
      </c>
      <c r="D13" s="9" t="s">
        <v>47</v>
      </c>
      <c r="E13" s="10" t="s">
        <v>93</v>
      </c>
      <c r="F13" s="11" t="s">
        <v>48</v>
      </c>
      <c r="G13" s="12" t="s">
        <v>49</v>
      </c>
      <c r="H13" s="15" t="s">
        <v>50</v>
      </c>
      <c r="I13" s="29">
        <v>36914.04</v>
      </c>
      <c r="J13" s="30">
        <v>36914.04</v>
      </c>
      <c r="K13" s="5">
        <v>18457.02</v>
      </c>
      <c r="L13" s="5">
        <v>0</v>
      </c>
      <c r="M13" s="27">
        <f t="shared" si="1"/>
        <v>0</v>
      </c>
      <c r="N13" s="5">
        <f t="shared" si="2"/>
        <v>0</v>
      </c>
      <c r="O13" s="5">
        <f t="shared" si="3"/>
        <v>0</v>
      </c>
      <c r="P13" s="5">
        <f t="shared" si="4"/>
        <v>0</v>
      </c>
      <c r="Q13" s="27">
        <f t="shared" si="5"/>
        <v>0</v>
      </c>
      <c r="R13" s="5">
        <f t="shared" si="6"/>
        <v>0</v>
      </c>
      <c r="S13" s="5">
        <f t="shared" si="7"/>
        <v>0</v>
      </c>
      <c r="T13" s="5">
        <f t="shared" si="8"/>
        <v>0</v>
      </c>
    </row>
    <row r="14" spans="2:20" ht="17" customHeight="1" x14ac:dyDescent="0.2">
      <c r="B14">
        <v>10</v>
      </c>
      <c r="C14" s="8">
        <v>2.76</v>
      </c>
      <c r="D14" s="16" t="s">
        <v>51</v>
      </c>
      <c r="E14" s="17" t="s">
        <v>92</v>
      </c>
      <c r="F14" s="18" t="s">
        <v>52</v>
      </c>
      <c r="G14" s="19" t="s">
        <v>53</v>
      </c>
      <c r="H14" s="20" t="s">
        <v>54</v>
      </c>
      <c r="I14" s="31">
        <v>81988.56</v>
      </c>
      <c r="J14" s="30">
        <v>80663.48</v>
      </c>
      <c r="K14" s="5">
        <v>40331.74</v>
      </c>
      <c r="L14" s="5">
        <v>0</v>
      </c>
      <c r="M14" s="27">
        <f t="shared" si="1"/>
        <v>0</v>
      </c>
      <c r="N14" s="5">
        <f t="shared" si="2"/>
        <v>0</v>
      </c>
      <c r="O14" s="5">
        <f t="shared" si="3"/>
        <v>0</v>
      </c>
      <c r="P14" s="5">
        <f t="shared" si="4"/>
        <v>0</v>
      </c>
      <c r="Q14" s="27">
        <f t="shared" si="5"/>
        <v>0</v>
      </c>
      <c r="R14" s="5">
        <f t="shared" si="6"/>
        <v>0</v>
      </c>
      <c r="S14" s="5">
        <f t="shared" si="7"/>
        <v>0</v>
      </c>
      <c r="T14" s="5">
        <f t="shared" si="8"/>
        <v>0</v>
      </c>
    </row>
    <row r="15" spans="2:20" ht="17" customHeight="1" x14ac:dyDescent="0.2">
      <c r="B15">
        <v>11</v>
      </c>
      <c r="C15" s="8">
        <v>2.4</v>
      </c>
      <c r="D15" s="9" t="s">
        <v>55</v>
      </c>
      <c r="E15" s="10" t="s">
        <v>91</v>
      </c>
      <c r="F15" s="11" t="s">
        <v>56</v>
      </c>
      <c r="G15" s="12" t="s">
        <v>57</v>
      </c>
      <c r="H15" s="15" t="s">
        <v>58</v>
      </c>
      <c r="I15" s="31">
        <v>37200</v>
      </c>
      <c r="J15" s="32">
        <v>37200</v>
      </c>
      <c r="K15" s="5">
        <v>18600</v>
      </c>
      <c r="L15" s="5">
        <v>0</v>
      </c>
      <c r="M15" s="27">
        <f t="shared" si="1"/>
        <v>0</v>
      </c>
      <c r="N15" s="5">
        <f t="shared" si="2"/>
        <v>0</v>
      </c>
      <c r="O15" s="5">
        <f t="shared" si="3"/>
        <v>0</v>
      </c>
      <c r="P15" s="5">
        <f t="shared" si="4"/>
        <v>0</v>
      </c>
      <c r="Q15" s="27">
        <f t="shared" si="5"/>
        <v>0</v>
      </c>
      <c r="R15" s="5">
        <f t="shared" si="6"/>
        <v>0</v>
      </c>
      <c r="S15" s="5">
        <f t="shared" si="7"/>
        <v>0</v>
      </c>
      <c r="T15" s="5">
        <f t="shared" si="8"/>
        <v>0</v>
      </c>
    </row>
    <row r="16" spans="2:20" ht="17" customHeight="1" x14ac:dyDescent="0.2">
      <c r="B16">
        <v>12</v>
      </c>
      <c r="C16" s="8">
        <v>2.3352004675410338</v>
      </c>
      <c r="D16" s="9" t="s">
        <v>59</v>
      </c>
      <c r="E16" s="10" t="s">
        <v>90</v>
      </c>
      <c r="F16" s="11" t="s">
        <v>60</v>
      </c>
      <c r="G16" s="12" t="s">
        <v>61</v>
      </c>
      <c r="H16" s="9" t="s">
        <v>62</v>
      </c>
      <c r="I16" s="29">
        <v>38072</v>
      </c>
      <c r="J16" s="32">
        <v>34324.26</v>
      </c>
      <c r="K16" s="5">
        <v>17162.13</v>
      </c>
      <c r="L16" s="5">
        <v>0</v>
      </c>
      <c r="M16" s="27">
        <f t="shared" si="1"/>
        <v>0</v>
      </c>
      <c r="N16" s="5">
        <f t="shared" si="2"/>
        <v>0</v>
      </c>
      <c r="O16" s="5">
        <f t="shared" si="3"/>
        <v>0</v>
      </c>
      <c r="P16" s="5">
        <f t="shared" si="4"/>
        <v>0</v>
      </c>
      <c r="Q16" s="27">
        <f t="shared" si="5"/>
        <v>0</v>
      </c>
      <c r="R16" s="5">
        <f t="shared" si="6"/>
        <v>0</v>
      </c>
      <c r="S16" s="5">
        <f t="shared" si="7"/>
        <v>0</v>
      </c>
      <c r="T16" s="5">
        <f t="shared" si="8"/>
        <v>0</v>
      </c>
    </row>
    <row r="17" spans="2:20" ht="17" customHeight="1" x14ac:dyDescent="0.2">
      <c r="B17">
        <v>13</v>
      </c>
      <c r="C17" s="8">
        <v>2.2200000000000002</v>
      </c>
      <c r="D17" s="9" t="s">
        <v>63</v>
      </c>
      <c r="E17" s="10" t="s">
        <v>89</v>
      </c>
      <c r="F17" s="11" t="s">
        <v>64</v>
      </c>
      <c r="G17" s="12" t="s">
        <v>65</v>
      </c>
      <c r="H17" s="15" t="s">
        <v>66</v>
      </c>
      <c r="I17" s="31">
        <v>293384</v>
      </c>
      <c r="J17" s="32">
        <v>293384</v>
      </c>
      <c r="K17" s="5">
        <v>146692</v>
      </c>
      <c r="L17" s="5">
        <v>0</v>
      </c>
      <c r="M17" s="27">
        <f t="shared" si="1"/>
        <v>0</v>
      </c>
      <c r="N17" s="5">
        <f t="shared" si="2"/>
        <v>0</v>
      </c>
      <c r="O17" s="5">
        <f t="shared" si="3"/>
        <v>0</v>
      </c>
      <c r="P17" s="5">
        <f t="shared" si="4"/>
        <v>0</v>
      </c>
      <c r="Q17" s="27">
        <f t="shared" si="5"/>
        <v>0</v>
      </c>
      <c r="R17" s="5">
        <f t="shared" si="6"/>
        <v>0</v>
      </c>
      <c r="S17" s="5">
        <f t="shared" si="7"/>
        <v>0</v>
      </c>
      <c r="T17" s="5">
        <f t="shared" si="8"/>
        <v>0</v>
      </c>
    </row>
    <row r="18" spans="2:20" ht="17" customHeight="1" x14ac:dyDescent="0.2">
      <c r="B18">
        <v>14</v>
      </c>
      <c r="C18" s="8">
        <v>2.19</v>
      </c>
      <c r="D18" s="9" t="s">
        <v>67</v>
      </c>
      <c r="E18" s="10" t="s">
        <v>88</v>
      </c>
      <c r="F18" s="11" t="s">
        <v>68</v>
      </c>
      <c r="G18" s="12" t="s">
        <v>69</v>
      </c>
      <c r="H18" s="15" t="s">
        <v>70</v>
      </c>
      <c r="I18" s="31">
        <v>512662.26</v>
      </c>
      <c r="J18" s="32">
        <v>474765.83</v>
      </c>
      <c r="K18" s="5">
        <v>237382.92</v>
      </c>
      <c r="L18" s="5">
        <v>0</v>
      </c>
      <c r="M18" s="27">
        <f t="shared" si="1"/>
        <v>0</v>
      </c>
      <c r="N18" s="5">
        <f t="shared" si="2"/>
        <v>0</v>
      </c>
      <c r="O18" s="5">
        <f t="shared" si="3"/>
        <v>0</v>
      </c>
      <c r="P18" s="5">
        <f t="shared" si="4"/>
        <v>0</v>
      </c>
      <c r="Q18" s="27">
        <f t="shared" si="5"/>
        <v>0</v>
      </c>
      <c r="R18" s="5">
        <f t="shared" si="6"/>
        <v>0</v>
      </c>
      <c r="S18" s="5">
        <f t="shared" si="7"/>
        <v>0</v>
      </c>
      <c r="T18" s="5">
        <f t="shared" si="8"/>
        <v>0</v>
      </c>
    </row>
    <row r="19" spans="2:20" ht="17" customHeight="1" x14ac:dyDescent="0.2">
      <c r="B19">
        <v>15</v>
      </c>
      <c r="C19" s="8">
        <v>2.04</v>
      </c>
      <c r="D19" s="9" t="s">
        <v>71</v>
      </c>
      <c r="E19" s="10" t="s">
        <v>87</v>
      </c>
      <c r="F19" s="11" t="s">
        <v>64</v>
      </c>
      <c r="G19" s="12" t="s">
        <v>65</v>
      </c>
      <c r="H19" s="15" t="s">
        <v>66</v>
      </c>
      <c r="I19" s="29">
        <v>174794.5</v>
      </c>
      <c r="J19" s="30">
        <v>174794.5</v>
      </c>
      <c r="K19" s="5">
        <v>87397.25</v>
      </c>
      <c r="L19" s="5">
        <v>0</v>
      </c>
      <c r="M19" s="27">
        <f t="shared" si="1"/>
        <v>0</v>
      </c>
      <c r="N19" s="5">
        <f t="shared" si="2"/>
        <v>0</v>
      </c>
      <c r="O19" s="5">
        <f t="shared" si="3"/>
        <v>0</v>
      </c>
      <c r="P19" s="5">
        <f t="shared" si="4"/>
        <v>0</v>
      </c>
      <c r="Q19" s="27">
        <f t="shared" si="5"/>
        <v>0</v>
      </c>
      <c r="R19" s="5">
        <f t="shared" si="6"/>
        <v>0</v>
      </c>
      <c r="S19" s="5">
        <f t="shared" si="7"/>
        <v>0</v>
      </c>
      <c r="T19" s="5">
        <f t="shared" si="8"/>
        <v>0</v>
      </c>
    </row>
    <row r="20" spans="2:20" ht="17" customHeight="1" x14ac:dyDescent="0.2">
      <c r="B20">
        <v>16</v>
      </c>
      <c r="C20" s="8">
        <v>1.8</v>
      </c>
      <c r="D20" s="9" t="s">
        <v>72</v>
      </c>
      <c r="E20" s="10" t="s">
        <v>86</v>
      </c>
      <c r="F20" s="11" t="s">
        <v>73</v>
      </c>
      <c r="G20" s="12" t="s">
        <v>74</v>
      </c>
      <c r="H20" s="15" t="s">
        <v>75</v>
      </c>
      <c r="I20" s="29">
        <v>28700</v>
      </c>
      <c r="J20" s="30">
        <v>28700</v>
      </c>
      <c r="K20" s="5">
        <v>14350</v>
      </c>
      <c r="L20" s="5">
        <v>0</v>
      </c>
      <c r="M20" s="27">
        <f t="shared" si="1"/>
        <v>0</v>
      </c>
      <c r="N20" s="5">
        <f t="shared" si="2"/>
        <v>0</v>
      </c>
      <c r="O20" s="5">
        <f t="shared" si="3"/>
        <v>0</v>
      </c>
      <c r="P20" s="5">
        <f t="shared" si="4"/>
        <v>0</v>
      </c>
      <c r="Q20" s="27">
        <f t="shared" si="5"/>
        <v>0</v>
      </c>
      <c r="R20" s="5">
        <f t="shared" si="6"/>
        <v>0</v>
      </c>
      <c r="S20" s="5">
        <f t="shared" si="7"/>
        <v>0</v>
      </c>
      <c r="T20" s="5">
        <f t="shared" si="8"/>
        <v>0</v>
      </c>
    </row>
    <row r="21" spans="2:20" ht="17" customHeight="1" x14ac:dyDescent="0.2">
      <c r="B21">
        <v>17</v>
      </c>
      <c r="C21" s="8">
        <v>1.8</v>
      </c>
      <c r="D21" s="9" t="s">
        <v>76</v>
      </c>
      <c r="E21" s="10" t="s">
        <v>85</v>
      </c>
      <c r="F21" s="11" t="s">
        <v>77</v>
      </c>
      <c r="G21" s="12" t="s">
        <v>78</v>
      </c>
      <c r="H21" s="13" t="s">
        <v>79</v>
      </c>
      <c r="I21" s="29">
        <v>220552</v>
      </c>
      <c r="J21" s="30">
        <v>220552</v>
      </c>
      <c r="K21" s="5">
        <v>110276</v>
      </c>
      <c r="L21" s="5">
        <v>0</v>
      </c>
      <c r="M21" s="27">
        <f t="shared" si="1"/>
        <v>0</v>
      </c>
      <c r="N21" s="5">
        <f t="shared" si="2"/>
        <v>0</v>
      </c>
      <c r="O21" s="5">
        <f t="shared" si="3"/>
        <v>0</v>
      </c>
      <c r="P21" s="5">
        <f t="shared" si="4"/>
        <v>0</v>
      </c>
      <c r="Q21" s="27">
        <f t="shared" si="5"/>
        <v>0</v>
      </c>
      <c r="R21" s="5">
        <f t="shared" si="6"/>
        <v>0</v>
      </c>
      <c r="S21" s="5">
        <f t="shared" si="7"/>
        <v>0</v>
      </c>
      <c r="T21" s="5">
        <f t="shared" si="8"/>
        <v>0</v>
      </c>
    </row>
    <row r="22" spans="2:20" ht="17" customHeight="1" x14ac:dyDescent="0.2">
      <c r="B22">
        <v>18</v>
      </c>
      <c r="C22" s="21">
        <v>1.6</v>
      </c>
      <c r="D22" s="22" t="s">
        <v>80</v>
      </c>
      <c r="E22" s="23" t="s">
        <v>84</v>
      </c>
      <c r="F22" s="24" t="s">
        <v>81</v>
      </c>
      <c r="G22" s="25" t="s">
        <v>82</v>
      </c>
      <c r="H22" s="26" t="s">
        <v>83</v>
      </c>
      <c r="I22" s="33">
        <v>132723.13</v>
      </c>
      <c r="J22" s="34">
        <v>132723.13</v>
      </c>
      <c r="K22" s="6">
        <v>66361.570000000007</v>
      </c>
      <c r="L22" s="6">
        <v>0</v>
      </c>
      <c r="M22" s="28">
        <f t="shared" si="1"/>
        <v>0</v>
      </c>
      <c r="N22" s="6">
        <f t="shared" si="2"/>
        <v>0</v>
      </c>
      <c r="O22" s="6">
        <f t="shared" si="3"/>
        <v>0</v>
      </c>
      <c r="P22" s="6">
        <f t="shared" si="4"/>
        <v>0</v>
      </c>
      <c r="Q22" s="28">
        <f t="shared" si="5"/>
        <v>0</v>
      </c>
      <c r="R22" s="6">
        <f t="shared" si="6"/>
        <v>0</v>
      </c>
      <c r="S22" s="6">
        <f t="shared" si="7"/>
        <v>0</v>
      </c>
      <c r="T22" s="6">
        <f t="shared" si="8"/>
        <v>0</v>
      </c>
    </row>
    <row r="23" spans="2:20" x14ac:dyDescent="0.2">
      <c r="H23" s="48" t="s">
        <v>102</v>
      </c>
      <c r="I23" s="49">
        <f>SUM(I5:I22)</f>
        <v>4402979.1399999997</v>
      </c>
      <c r="J23" s="49">
        <f t="shared" ref="J23:L23" si="9">SUM(J5:J22)</f>
        <v>4283900.01</v>
      </c>
      <c r="K23" s="49">
        <f t="shared" si="9"/>
        <v>2141950.0199999996</v>
      </c>
      <c r="L23" s="49">
        <f t="shared" si="9"/>
        <v>1250000</v>
      </c>
      <c r="M23" s="49">
        <f t="shared" ref="M23" si="10">SUM(M5:M22)</f>
        <v>250000</v>
      </c>
      <c r="N23" s="49">
        <f t="shared" ref="N23" si="11">SUM(N5:N22)</f>
        <v>175000.00000000003</v>
      </c>
      <c r="O23" s="49">
        <f t="shared" ref="O23" si="12">SUM(O5:O22)</f>
        <v>75000</v>
      </c>
      <c r="P23" s="49">
        <f t="shared" ref="P23" si="13">SUM(P5:P22)</f>
        <v>499999.99999999994</v>
      </c>
      <c r="Q23" s="49">
        <f t="shared" ref="Q23" si="14">SUM(Q5:Q22)</f>
        <v>374999.99999999994</v>
      </c>
      <c r="R23" s="49">
        <f t="shared" ref="R23" si="15">SUM(R5:R22)</f>
        <v>262500</v>
      </c>
      <c r="S23" s="49">
        <f t="shared" ref="S23" si="16">SUM(S5:S22)</f>
        <v>112500.00000000001</v>
      </c>
      <c r="T23" s="49">
        <f t="shared" ref="T23" si="17">SUM(T5:T22)</f>
        <v>749999.99999999988</v>
      </c>
    </row>
  </sheetData>
  <mergeCells count="13">
    <mergeCell ref="K3:K4"/>
    <mergeCell ref="L3:L4"/>
    <mergeCell ref="M3:P3"/>
    <mergeCell ref="Q3:T3"/>
    <mergeCell ref="M2:T2"/>
    <mergeCell ref="H3:H4"/>
    <mergeCell ref="I3:I4"/>
    <mergeCell ref="J3:J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Giacomo Candi</cp:lastModifiedBy>
  <dcterms:created xsi:type="dcterms:W3CDTF">2020-12-13T21:29:47Z</dcterms:created>
  <dcterms:modified xsi:type="dcterms:W3CDTF">2020-12-16T20:57:49Z</dcterms:modified>
</cp:coreProperties>
</file>